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3"/>
  </bookViews>
  <sheets>
    <sheet name="bs" sheetId="1" r:id="rId1"/>
    <sheet name="pl" sheetId="2" r:id="rId2"/>
    <sheet name="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<sst xmlns="http://schemas.openxmlformats.org/spreadsheetml/2006/main" count="154" uniqueCount="120">
  <si>
    <t>(Incorporated In Malaysia)</t>
  </si>
  <si>
    <t>CONDENSED CONSOLIDATED BALANCE SHEET</t>
  </si>
  <si>
    <t>RM</t>
  </si>
  <si>
    <t>Property, plant and equipment</t>
  </si>
  <si>
    <t>Inventories</t>
  </si>
  <si>
    <t>Trade receivables</t>
  </si>
  <si>
    <t>Other receivables</t>
  </si>
  <si>
    <t>Tax refundable</t>
  </si>
  <si>
    <t>Cash and bank balances</t>
  </si>
  <si>
    <t>NON-CURRENT ASSETS</t>
  </si>
  <si>
    <t>CURRENT ASSETS</t>
  </si>
  <si>
    <t>CURRENT LIABILITIES</t>
  </si>
  <si>
    <t>Trade payables</t>
  </si>
  <si>
    <t>Other payables</t>
  </si>
  <si>
    <t>Taxation</t>
  </si>
  <si>
    <t>NET CURRENT ASSETS</t>
  </si>
  <si>
    <t>FINANCED BY:</t>
  </si>
  <si>
    <t>Share capital</t>
  </si>
  <si>
    <t>Reserves</t>
  </si>
  <si>
    <t>Shareholders' equity</t>
  </si>
  <si>
    <t>Deferred taxation</t>
  </si>
  <si>
    <t>Net tangible assets per share (RM)</t>
  </si>
  <si>
    <t>MULTI-CODE ELECTRONICS INDUSTRIES (M) BERHAD (193094-K)</t>
  </si>
  <si>
    <t>(Incorporated in Malaysia)</t>
  </si>
  <si>
    <t xml:space="preserve">  (THE FIGURES HAVE NOT BEEN AUDITED)</t>
  </si>
  <si>
    <t>RM'000</t>
  </si>
  <si>
    <t>Revenue</t>
  </si>
  <si>
    <t>Other operating income</t>
  </si>
  <si>
    <t>Profit from operations</t>
  </si>
  <si>
    <t>Share of results in associated company</t>
  </si>
  <si>
    <t>Minority interests</t>
  </si>
  <si>
    <t>Net profit attributable to shareholders</t>
  </si>
  <si>
    <t>Share</t>
  </si>
  <si>
    <t>Revaluation</t>
  </si>
  <si>
    <t>buy- back</t>
  </si>
  <si>
    <t>reserve</t>
  </si>
  <si>
    <t>premium</t>
  </si>
  <si>
    <t>capital</t>
  </si>
  <si>
    <t>Retained</t>
  </si>
  <si>
    <t>profits</t>
  </si>
  <si>
    <t>Total</t>
  </si>
  <si>
    <t>Distributable</t>
  </si>
  <si>
    <t>A9</t>
  </si>
  <si>
    <t>B1</t>
  </si>
  <si>
    <t>B2</t>
  </si>
  <si>
    <t>B5</t>
  </si>
  <si>
    <t>Profit before taxation</t>
  </si>
  <si>
    <t>Profit after taxation</t>
  </si>
  <si>
    <t xml:space="preserve">CONDENSED CONSOLIDATED CASH FLOW STATEMENT </t>
  </si>
  <si>
    <t>Note</t>
  </si>
  <si>
    <t>As at</t>
  </si>
  <si>
    <t>Unaudited</t>
  </si>
  <si>
    <t xml:space="preserve">As at </t>
  </si>
  <si>
    <t>Audited</t>
  </si>
  <si>
    <t>NOTE</t>
  </si>
  <si>
    <t>-Diluted (sen)</t>
  </si>
  <si>
    <t>-Basic (sen)</t>
  </si>
  <si>
    <t>B13(a)</t>
  </si>
  <si>
    <t>B13(b)</t>
  </si>
  <si>
    <t>CONDENSED CONSOLIDATED STATEMENT OF CHANGES IN EQUITY FOR THE QUARTER</t>
  </si>
  <si>
    <t>(The figures have not been audited)</t>
  </si>
  <si>
    <t>Earnings per share (sen)</t>
  </si>
  <si>
    <t>INDIVIDUAL QUARTER</t>
  </si>
  <si>
    <t>CUMULATIVE QUARTER</t>
  </si>
  <si>
    <t>Operating expenses</t>
  </si>
  <si>
    <t>Interest Income</t>
  </si>
  <si>
    <t>CASH FLOWS FROM OPERATING ACTIVITIES</t>
  </si>
  <si>
    <t>Interest received</t>
  </si>
  <si>
    <t>Net cash used in financing activities</t>
  </si>
  <si>
    <t>Investment in associate</t>
  </si>
  <si>
    <t>Minority Interests</t>
  </si>
  <si>
    <t>Cash generated from operations</t>
  </si>
  <si>
    <t>CASH FLOWS FROM INVESTING ACTIVITIES</t>
  </si>
  <si>
    <t>CASH FLOWS FROM FINANCING ACTIVITIES</t>
  </si>
  <si>
    <t>Non-distributable</t>
  </si>
  <si>
    <t>The condensed consolidated income statement should be read in conjunction with the audited financial</t>
  </si>
  <si>
    <t>The condensed consolidated balance sheet should be read in conjunction with the audited</t>
  </si>
  <si>
    <t>N/A</t>
  </si>
  <si>
    <t>31.07.2005</t>
  </si>
  <si>
    <t>Depreciation</t>
  </si>
  <si>
    <t>Share of profit of associate</t>
  </si>
  <si>
    <t>Interest income</t>
  </si>
  <si>
    <t>Operating profit before working capital changes</t>
  </si>
  <si>
    <t>Receivables</t>
  </si>
  <si>
    <t>Payables</t>
  </si>
  <si>
    <t>Divided paid</t>
  </si>
  <si>
    <t>Loss/(Gain) on disposal of plant &amp; equipment</t>
  </si>
  <si>
    <t>Income Tax paid</t>
  </si>
  <si>
    <t>Income Tax refunded</t>
  </si>
  <si>
    <t>Net cash from operating activities</t>
  </si>
  <si>
    <t>Dividend received from the associate</t>
  </si>
  <si>
    <t>Proceeds from disposal of property, plant and equipment</t>
  </si>
  <si>
    <t>Purchase of property, plant and equipment</t>
  </si>
  <si>
    <t>Net cash (used in)/from investing activities</t>
  </si>
  <si>
    <t>NET(DECREASE)/ INCREASE IN CASH AND</t>
  </si>
  <si>
    <t>CASH EQUIVALENTS</t>
  </si>
  <si>
    <t xml:space="preserve">CASH AND CASH EQUIVALENTS AT BEGINING </t>
  </si>
  <si>
    <t>OF THE YEAR</t>
  </si>
  <si>
    <t>CASH AND CASH EQUIVALENTS AT END</t>
  </si>
  <si>
    <t xml:space="preserve">The condensed consolidated cash flow statement should be read in conjunction with the audited financial </t>
  </si>
  <si>
    <t>At 1 August 2004</t>
  </si>
  <si>
    <t>Adjustments for :</t>
  </si>
  <si>
    <t>31.10.2005</t>
  </si>
  <si>
    <t>CONDENSED CONSOLIDATED INCOME STATEMENTS FOR THE QUARTER ENDED 31 OCTOBER 2005</t>
  </si>
  <si>
    <t>3 Months Ended</t>
  </si>
  <si>
    <t>1st Quarter</t>
  </si>
  <si>
    <t>ENDED 31 OCTOBER 2005</t>
  </si>
  <si>
    <t>Net profit for the three (3) months</t>
  </si>
  <si>
    <t>Period</t>
  </si>
  <si>
    <t>At 1 August 2005</t>
  </si>
  <si>
    <t>FOR THE QUARTER ENDED 31 OCTOBER 2005</t>
  </si>
  <si>
    <t>3 months ended</t>
  </si>
  <si>
    <t>31 October  2005</t>
  </si>
  <si>
    <t>31 October 2004</t>
  </si>
  <si>
    <t>statements for the year ended 31 July 2005.</t>
  </si>
  <si>
    <t>financial statements for the year ended 31 July 2005.</t>
  </si>
  <si>
    <t>The condensed consolidated statement of changes in equity should be read in conjunction with the audited financial</t>
  </si>
  <si>
    <t>At 31 October 2004</t>
  </si>
  <si>
    <t>Deferred tax assets</t>
  </si>
  <si>
    <t>At 31 October  2005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</si>
</sst>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00_);_(* \(#,##0.000\);_(* &quot;-&quot;??_);_(@_)"/>
    <numFmt numFmtId="174" formatCode="_(* #,##0.0_);_(* \(#,##0.0\);_(* &quot;-&quot;??_);_(@_)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 quotePrefix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horizontal="right"/>
    </xf>
    <xf numFmtId="15" fontId="0" fillId="0" borderId="1" xfId="0" applyNumberFormat="1" applyFont="1" applyBorder="1" applyAlignment="1" quotePrefix="1">
      <alignment horizontal="center"/>
    </xf>
    <xf numFmtId="15" fontId="0" fillId="0" borderId="0" xfId="0" applyNumberFormat="1" applyFont="1" applyAlignment="1" quotePrefix="1">
      <alignment/>
    </xf>
    <xf numFmtId="38" fontId="0" fillId="0" borderId="0" xfId="0" applyNumberFormat="1" applyFont="1" applyBorder="1" applyAlignment="1">
      <alignment horizontal="right"/>
    </xf>
    <xf numFmtId="172" fontId="0" fillId="0" borderId="0" xfId="0" applyNumberFormat="1" applyFont="1" applyAlignment="1">
      <alignment horizontal="center"/>
    </xf>
    <xf numFmtId="172" fontId="0" fillId="0" borderId="0" xfId="0" applyNumberFormat="1" applyFont="1" applyAlignment="1" quotePrefix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 horizontal="right"/>
    </xf>
    <xf numFmtId="172" fontId="0" fillId="0" borderId="2" xfId="0" applyNumberFormat="1" applyFont="1" applyBorder="1" applyAlignment="1">
      <alignment horizontal="right"/>
    </xf>
    <xf numFmtId="172" fontId="0" fillId="0" borderId="0" xfId="0" applyNumberFormat="1" applyFont="1" applyAlignment="1">
      <alignment horizontal="right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15" fontId="0" fillId="2" borderId="5" xfId="0" applyNumberFormat="1" applyFont="1" applyFill="1" applyBorder="1" applyAlignment="1" quotePrefix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 horizontal="center"/>
    </xf>
    <xf numFmtId="41" fontId="0" fillId="0" borderId="9" xfId="0" applyNumberFormat="1" applyFont="1" applyBorder="1" applyAlignment="1">
      <alignment/>
    </xf>
    <xf numFmtId="41" fontId="0" fillId="0" borderId="5" xfId="0" applyNumberFormat="1" applyFont="1" applyBorder="1" applyAlignment="1">
      <alignment/>
    </xf>
    <xf numFmtId="0" fontId="0" fillId="0" borderId="9" xfId="0" applyFont="1" applyBorder="1" applyAlignment="1">
      <alignment horizontal="center"/>
    </xf>
    <xf numFmtId="41" fontId="0" fillId="0" borderId="0" xfId="0" applyNumberFormat="1" applyFont="1" applyBorder="1" applyAlignment="1">
      <alignment/>
    </xf>
    <xf numFmtId="41" fontId="0" fillId="0" borderId="7" xfId="0" applyNumberFormat="1" applyFont="1" applyBorder="1" applyAlignment="1">
      <alignment/>
    </xf>
    <xf numFmtId="41" fontId="0" fillId="0" borderId="8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38" fontId="0" fillId="0" borderId="9" xfId="0" applyNumberFormat="1" applyFont="1" applyBorder="1" applyAlignment="1">
      <alignment/>
    </xf>
    <xf numFmtId="38" fontId="0" fillId="0" borderId="5" xfId="0" applyNumberFormat="1" applyFont="1" applyBorder="1" applyAlignment="1">
      <alignment/>
    </xf>
    <xf numFmtId="40" fontId="0" fillId="0" borderId="9" xfId="0" applyNumberFormat="1" applyFont="1" applyBorder="1" applyAlignment="1">
      <alignment/>
    </xf>
    <xf numFmtId="40" fontId="0" fillId="0" borderId="0" xfId="0" applyNumberFormat="1" applyFont="1" applyBorder="1" applyAlignment="1">
      <alignment/>
    </xf>
    <xf numFmtId="40" fontId="0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38" fontId="0" fillId="0" borderId="7" xfId="0" applyNumberFormat="1" applyFont="1" applyBorder="1" applyAlignment="1">
      <alignment/>
    </xf>
    <xf numFmtId="38" fontId="0" fillId="0" borderId="8" xfId="0" applyNumberFormat="1" applyFont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12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3" fontId="0" fillId="0" borderId="4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41" fontId="0" fillId="0" borderId="4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41" fontId="0" fillId="0" borderId="14" xfId="0" applyNumberFormat="1" applyFont="1" applyBorder="1" applyAlignment="1">
      <alignment/>
    </xf>
    <xf numFmtId="41" fontId="0" fillId="0" borderId="4" xfId="15" applyNumberFormat="1" applyFont="1" applyBorder="1" applyAlignment="1">
      <alignment/>
    </xf>
    <xf numFmtId="41" fontId="0" fillId="0" borderId="6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right"/>
    </xf>
    <xf numFmtId="172" fontId="0" fillId="0" borderId="0" xfId="15" applyNumberFormat="1" applyFont="1" applyAlignment="1">
      <alignment horizontal="right"/>
    </xf>
    <xf numFmtId="41" fontId="0" fillId="0" borderId="0" xfId="15" applyNumberFormat="1" applyFont="1" applyAlignment="1">
      <alignment/>
    </xf>
    <xf numFmtId="172" fontId="0" fillId="0" borderId="0" xfId="15" applyNumberFormat="1" applyFont="1" applyBorder="1" applyAlignment="1">
      <alignment/>
    </xf>
    <xf numFmtId="172" fontId="0" fillId="0" borderId="0" xfId="15" applyNumberFormat="1" applyFont="1" applyAlignment="1">
      <alignment/>
    </xf>
    <xf numFmtId="172" fontId="0" fillId="0" borderId="2" xfId="15" applyNumberFormat="1" applyFont="1" applyBorder="1" applyAlignment="1">
      <alignment horizontal="right"/>
    </xf>
    <xf numFmtId="171" fontId="0" fillId="0" borderId="0" xfId="15" applyFont="1" applyAlignment="1">
      <alignment horizontal="right"/>
    </xf>
    <xf numFmtId="41" fontId="0" fillId="0" borderId="0" xfId="15" applyNumberFormat="1" applyFont="1" applyAlignment="1">
      <alignment horizontal="right"/>
    </xf>
    <xf numFmtId="171" fontId="0" fillId="0" borderId="0" xfId="15" applyFont="1" applyBorder="1" applyAlignment="1">
      <alignment horizontal="right"/>
    </xf>
    <xf numFmtId="15" fontId="0" fillId="2" borderId="9" xfId="0" applyNumberFormat="1" applyFont="1" applyFill="1" applyBorder="1" applyAlignment="1">
      <alignment horizontal="center"/>
    </xf>
    <xf numFmtId="40" fontId="0" fillId="0" borderId="9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8" fontId="0" fillId="0" borderId="0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15" xfId="0" applyNumberFormat="1" applyFont="1" applyBorder="1" applyAlignment="1">
      <alignment/>
    </xf>
    <xf numFmtId="38" fontId="0" fillId="0" borderId="15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40" fontId="0" fillId="0" borderId="5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170" fontId="2" fillId="0" borderId="0" xfId="17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7</xdr:row>
      <xdr:rowOff>95250</xdr:rowOff>
    </xdr:from>
    <xdr:to>
      <xdr:col>5</xdr:col>
      <xdr:colOff>219075</xdr:colOff>
      <xdr:row>7</xdr:row>
      <xdr:rowOff>95250</xdr:rowOff>
    </xdr:to>
    <xdr:sp>
      <xdr:nvSpPr>
        <xdr:cNvPr id="1" name="Line 1"/>
        <xdr:cNvSpPr>
          <a:spLocks/>
        </xdr:cNvSpPr>
      </xdr:nvSpPr>
      <xdr:spPr>
        <a:xfrm>
          <a:off x="4352925" y="1266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7</xdr:row>
      <xdr:rowOff>95250</xdr:rowOff>
    </xdr:from>
    <xdr:to>
      <xdr:col>3</xdr:col>
      <xdr:colOff>0</xdr:colOff>
      <xdr:row>7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2800350" y="12668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17">
      <selection activeCell="F31" sqref="F31"/>
    </sheetView>
  </sheetViews>
  <sheetFormatPr defaultColWidth="9.140625" defaultRowHeight="12.75"/>
  <cols>
    <col min="1" max="5" width="9.140625" style="2" customWidth="1"/>
    <col min="6" max="7" width="15.7109375" style="2" customWidth="1"/>
    <col min="8" max="16384" width="9.140625" style="2" customWidth="1"/>
  </cols>
  <sheetData>
    <row r="1" spans="1:7" ht="15.75">
      <c r="A1" s="89" t="s">
        <v>22</v>
      </c>
      <c r="B1" s="89"/>
      <c r="C1" s="89"/>
      <c r="D1" s="89"/>
      <c r="E1" s="89"/>
      <c r="F1" s="89"/>
      <c r="G1" s="89"/>
    </row>
    <row r="2" spans="1:7" ht="12.75">
      <c r="A2" s="90" t="s">
        <v>0</v>
      </c>
      <c r="B2" s="90"/>
      <c r="C2" s="90"/>
      <c r="D2" s="90"/>
      <c r="E2" s="90"/>
      <c r="F2" s="90"/>
      <c r="G2" s="90"/>
    </row>
    <row r="4" spans="1:7" ht="12.75">
      <c r="A4" s="91" t="s">
        <v>1</v>
      </c>
      <c r="B4" s="91"/>
      <c r="C4" s="91"/>
      <c r="D4" s="91"/>
      <c r="E4" s="91"/>
      <c r="F4" s="91"/>
      <c r="G4" s="91"/>
    </row>
    <row r="5" spans="1:7" ht="12.75">
      <c r="A5" s="92" t="s">
        <v>24</v>
      </c>
      <c r="B5" s="92"/>
      <c r="C5" s="92"/>
      <c r="D5" s="92"/>
      <c r="E5" s="92"/>
      <c r="F5" s="92"/>
      <c r="G5" s="92"/>
    </row>
    <row r="7" spans="5:7" ht="12.75">
      <c r="E7" s="51"/>
      <c r="F7" s="25" t="s">
        <v>50</v>
      </c>
      <c r="G7" s="52" t="s">
        <v>52</v>
      </c>
    </row>
    <row r="8" spans="5:7" ht="12.75">
      <c r="E8" s="53"/>
      <c r="F8" s="26" t="s">
        <v>102</v>
      </c>
      <c r="G8" s="54" t="s">
        <v>78</v>
      </c>
    </row>
    <row r="9" spans="5:7" ht="12.75">
      <c r="E9" s="53"/>
      <c r="F9" s="26" t="s">
        <v>51</v>
      </c>
      <c r="G9" s="54" t="s">
        <v>53</v>
      </c>
    </row>
    <row r="10" spans="5:7" ht="12.75">
      <c r="E10" s="28" t="s">
        <v>49</v>
      </c>
      <c r="F10" s="28" t="s">
        <v>2</v>
      </c>
      <c r="G10" s="30" t="s">
        <v>2</v>
      </c>
    </row>
    <row r="11" spans="1:7" ht="12.75">
      <c r="A11" s="1" t="s">
        <v>9</v>
      </c>
      <c r="E11" s="31"/>
      <c r="F11" s="58"/>
      <c r="G11" s="36"/>
    </row>
    <row r="12" spans="1:7" ht="12.75">
      <c r="A12" s="2" t="s">
        <v>3</v>
      </c>
      <c r="E12" s="34" t="s">
        <v>42</v>
      </c>
      <c r="F12" s="58">
        <v>26315022</v>
      </c>
      <c r="G12" s="58">
        <v>26710942</v>
      </c>
    </row>
    <row r="13" spans="1:7" ht="12.75">
      <c r="A13" s="2" t="s">
        <v>69</v>
      </c>
      <c r="E13" s="31"/>
      <c r="F13" s="58">
        <v>612635</v>
      </c>
      <c r="G13" s="58">
        <v>521573</v>
      </c>
    </row>
    <row r="14" spans="1:7" ht="12.75">
      <c r="A14" s="2" t="s">
        <v>118</v>
      </c>
      <c r="E14" s="31"/>
      <c r="F14" s="58">
        <v>33358</v>
      </c>
      <c r="G14" s="58">
        <v>0</v>
      </c>
    </row>
    <row r="15" spans="5:7" ht="12.75">
      <c r="E15" s="31"/>
      <c r="F15" s="60">
        <f>SUM(F12:F14)</f>
        <v>26961015</v>
      </c>
      <c r="G15" s="60">
        <f>SUM(G12:G13)</f>
        <v>27232515</v>
      </c>
    </row>
    <row r="16" spans="5:7" ht="12.75">
      <c r="E16" s="31"/>
      <c r="F16" s="58"/>
      <c r="G16" s="58"/>
    </row>
    <row r="17" spans="1:7" ht="12.75">
      <c r="A17" s="1" t="s">
        <v>10</v>
      </c>
      <c r="E17" s="31"/>
      <c r="F17" s="58"/>
      <c r="G17" s="58"/>
    </row>
    <row r="18" spans="1:7" ht="12.75">
      <c r="A18" s="2" t="s">
        <v>4</v>
      </c>
      <c r="E18" s="31"/>
      <c r="F18" s="58">
        <v>18269260.2</v>
      </c>
      <c r="G18" s="58">
        <v>20206031</v>
      </c>
    </row>
    <row r="19" spans="1:7" ht="12.75">
      <c r="A19" s="2" t="s">
        <v>5</v>
      </c>
      <c r="E19" s="31"/>
      <c r="F19" s="58">
        <v>11773011</v>
      </c>
      <c r="G19" s="58">
        <v>14506218</v>
      </c>
    </row>
    <row r="20" spans="1:7" ht="12.75">
      <c r="A20" s="2" t="s">
        <v>6</v>
      </c>
      <c r="E20" s="31"/>
      <c r="F20" s="58">
        <v>1448421</v>
      </c>
      <c r="G20" s="58">
        <v>810540</v>
      </c>
    </row>
    <row r="21" spans="1:7" ht="12.75">
      <c r="A21" s="2" t="s">
        <v>7</v>
      </c>
      <c r="E21" s="31"/>
      <c r="F21" s="58">
        <v>286753.6</v>
      </c>
      <c r="G21" s="58">
        <v>394889</v>
      </c>
    </row>
    <row r="22" spans="1:7" ht="12.75">
      <c r="A22" s="2" t="s">
        <v>8</v>
      </c>
      <c r="E22" s="31"/>
      <c r="F22" s="58">
        <v>35949579</v>
      </c>
      <c r="G22" s="58">
        <v>31670061</v>
      </c>
    </row>
    <row r="23" spans="5:7" ht="12.75">
      <c r="E23" s="31"/>
      <c r="F23" s="60">
        <f>SUM(F18:F22)</f>
        <v>67727024.8</v>
      </c>
      <c r="G23" s="60">
        <f>SUM(G18:G22)</f>
        <v>67587739</v>
      </c>
    </row>
    <row r="24" spans="5:7" ht="12.75">
      <c r="E24" s="31"/>
      <c r="F24" s="58"/>
      <c r="G24" s="58"/>
    </row>
    <row r="25" spans="1:7" ht="12.75">
      <c r="A25" s="1" t="s">
        <v>11</v>
      </c>
      <c r="E25" s="31"/>
      <c r="F25" s="58"/>
      <c r="G25" s="58"/>
    </row>
    <row r="26" spans="1:7" ht="12.75">
      <c r="A26" s="2" t="s">
        <v>12</v>
      </c>
      <c r="E26" s="31"/>
      <c r="F26" s="58">
        <v>4284950</v>
      </c>
      <c r="G26" s="58">
        <v>4701704</v>
      </c>
    </row>
    <row r="27" spans="1:7" ht="12.75">
      <c r="A27" s="2" t="s">
        <v>13</v>
      </c>
      <c r="E27" s="31"/>
      <c r="F27" s="58">
        <v>3706781</v>
      </c>
      <c r="G27" s="58">
        <v>4433824</v>
      </c>
    </row>
    <row r="28" spans="5:7" ht="12.75">
      <c r="E28" s="31"/>
      <c r="F28" s="61"/>
      <c r="G28" s="61"/>
    </row>
    <row r="29" spans="5:7" ht="12.75">
      <c r="E29" s="31"/>
      <c r="F29" s="60">
        <f>SUM(F26:F28)</f>
        <v>7991731</v>
      </c>
      <c r="G29" s="60">
        <f>SUM(G26:G28)</f>
        <v>9135528</v>
      </c>
    </row>
    <row r="30" spans="5:7" ht="12.75">
      <c r="E30" s="31"/>
      <c r="F30" s="58"/>
      <c r="G30" s="58"/>
    </row>
    <row r="31" spans="1:7" ht="12.75">
      <c r="A31" s="1" t="s">
        <v>15</v>
      </c>
      <c r="E31" s="31"/>
      <c r="F31" s="58">
        <f>+F23-F29</f>
        <v>59735293.8</v>
      </c>
      <c r="G31" s="58">
        <f>+G23-G29</f>
        <v>58452211</v>
      </c>
    </row>
    <row r="32" spans="5:7" ht="13.5" thickBot="1">
      <c r="E32" s="31"/>
      <c r="F32" s="59">
        <f>+F15+F31</f>
        <v>86696308.8</v>
      </c>
      <c r="G32" s="59">
        <f>+G15+G31</f>
        <v>85684726</v>
      </c>
    </row>
    <row r="33" spans="5:7" ht="13.5" thickTop="1">
      <c r="E33" s="31"/>
      <c r="F33" s="58"/>
      <c r="G33" s="58"/>
    </row>
    <row r="34" spans="1:7" ht="12.75">
      <c r="A34" s="1" t="s">
        <v>16</v>
      </c>
      <c r="E34" s="31"/>
      <c r="F34" s="58"/>
      <c r="G34" s="58"/>
    </row>
    <row r="35" spans="1:7" ht="12.75">
      <c r="A35" s="2" t="s">
        <v>17</v>
      </c>
      <c r="E35" s="31"/>
      <c r="F35" s="58">
        <v>44404700</v>
      </c>
      <c r="G35" s="58">
        <v>44404700</v>
      </c>
    </row>
    <row r="36" spans="1:7" ht="12.75">
      <c r="A36" s="2" t="s">
        <v>18</v>
      </c>
      <c r="E36" s="31"/>
      <c r="F36" s="62">
        <v>39579570</v>
      </c>
      <c r="G36" s="62">
        <f>654456+898395+352000+36628558</f>
        <v>38533409</v>
      </c>
    </row>
    <row r="37" spans="1:7" ht="12.75">
      <c r="A37" s="2" t="s">
        <v>19</v>
      </c>
      <c r="E37" s="31"/>
      <c r="F37" s="58">
        <f>SUM(F35:F36)</f>
        <v>83984270</v>
      </c>
      <c r="G37" s="58">
        <f>SUM(G35:G36)</f>
        <v>82938109</v>
      </c>
    </row>
    <row r="38" spans="5:7" ht="12.75">
      <c r="E38" s="31"/>
      <c r="F38" s="58"/>
      <c r="G38" s="58"/>
    </row>
    <row r="39" spans="1:7" ht="12.75">
      <c r="A39" s="2" t="s">
        <v>20</v>
      </c>
      <c r="E39" s="31"/>
      <c r="F39" s="58">
        <v>1202140.79</v>
      </c>
      <c r="G39" s="58">
        <v>1293232</v>
      </c>
    </row>
    <row r="40" spans="1:7" ht="12.75">
      <c r="A40" s="2" t="s">
        <v>70</v>
      </c>
      <c r="E40" s="31"/>
      <c r="F40" s="58">
        <v>1509898.35</v>
      </c>
      <c r="G40" s="58">
        <v>1453385</v>
      </c>
    </row>
    <row r="41" spans="5:7" ht="13.5" thickBot="1">
      <c r="E41" s="31"/>
      <c r="F41" s="59">
        <f>SUM(F37:F40)</f>
        <v>86696309.14</v>
      </c>
      <c r="G41" s="59">
        <f>SUM(G37:G40)</f>
        <v>85684726</v>
      </c>
    </row>
    <row r="42" spans="5:7" ht="13.5" thickTop="1">
      <c r="E42" s="31"/>
      <c r="F42" s="55"/>
      <c r="G42" s="55"/>
    </row>
    <row r="43" spans="1:7" ht="12.75">
      <c r="A43" s="2" t="s">
        <v>21</v>
      </c>
      <c r="E43" s="31"/>
      <c r="F43" s="57">
        <f>+F37/F35</f>
        <v>1.8913374034730557</v>
      </c>
      <c r="G43" s="57">
        <f>+G37/G35</f>
        <v>1.8677777127195996</v>
      </c>
    </row>
    <row r="44" spans="5:7" ht="12.75">
      <c r="E44" s="48"/>
      <c r="F44" s="56"/>
      <c r="G44" s="56"/>
    </row>
    <row r="45" spans="6:7" ht="12.75">
      <c r="F45" s="5"/>
      <c r="G45" s="5"/>
    </row>
    <row r="46" spans="1:7" ht="12.75">
      <c r="A46" s="2" t="s">
        <v>76</v>
      </c>
      <c r="F46" s="5"/>
      <c r="G46" s="5"/>
    </row>
    <row r="47" spans="1:7" ht="12.75">
      <c r="A47" s="2" t="s">
        <v>115</v>
      </c>
      <c r="F47" s="5"/>
      <c r="G47" s="5"/>
    </row>
    <row r="48" spans="6:7" ht="12.75">
      <c r="F48" s="5"/>
      <c r="G48" s="5"/>
    </row>
    <row r="49" spans="6:7" ht="12.75">
      <c r="F49" s="5"/>
      <c r="G49" s="5"/>
    </row>
    <row r="50" spans="6:7" ht="12.75">
      <c r="F50" s="5"/>
      <c r="G50" s="5"/>
    </row>
    <row r="51" spans="6:7" ht="12.75">
      <c r="F51" s="5"/>
      <c r="G51" s="5"/>
    </row>
    <row r="52" spans="6:7" ht="12.75">
      <c r="F52" s="5"/>
      <c r="G52" s="5"/>
    </row>
    <row r="53" spans="6:7" ht="12.75">
      <c r="F53" s="5"/>
      <c r="G53" s="5"/>
    </row>
    <row r="54" spans="6:7" ht="12.75">
      <c r="F54" s="5"/>
      <c r="G54" s="5"/>
    </row>
    <row r="55" spans="6:7" ht="12.75">
      <c r="F55" s="5"/>
      <c r="G55" s="5"/>
    </row>
    <row r="56" spans="6:7" ht="12.75">
      <c r="F56" s="5"/>
      <c r="G56" s="5"/>
    </row>
    <row r="57" spans="6:7" ht="12.75">
      <c r="F57" s="5"/>
      <c r="G57" s="5"/>
    </row>
    <row r="58" spans="6:7" ht="12.75">
      <c r="F58" s="5"/>
      <c r="G58" s="5"/>
    </row>
    <row r="59" spans="6:7" ht="12.75">
      <c r="F59" s="5"/>
      <c r="G59" s="5"/>
    </row>
  </sheetData>
  <mergeCells count="4">
    <mergeCell ref="A1:G1"/>
    <mergeCell ref="A2:G2"/>
    <mergeCell ref="A4:G4"/>
    <mergeCell ref="A5:G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1">
      <selection activeCell="E36" sqref="E36"/>
    </sheetView>
  </sheetViews>
  <sheetFormatPr defaultColWidth="9.140625" defaultRowHeight="12.75"/>
  <cols>
    <col min="1" max="1" width="34.57421875" style="2" bestFit="1" customWidth="1"/>
    <col min="2" max="2" width="6.421875" style="2" bestFit="1" customWidth="1"/>
    <col min="3" max="6" width="12.28125" style="2" customWidth="1"/>
    <col min="7" max="16384" width="9.140625" style="2" customWidth="1"/>
  </cols>
  <sheetData>
    <row r="1" spans="1:6" ht="15.75">
      <c r="A1" s="89" t="s">
        <v>22</v>
      </c>
      <c r="B1" s="89"/>
      <c r="C1" s="89"/>
      <c r="D1" s="89"/>
      <c r="E1" s="89"/>
      <c r="F1" s="89"/>
    </row>
    <row r="2" spans="1:6" ht="12.75">
      <c r="A2" s="90" t="s">
        <v>23</v>
      </c>
      <c r="B2" s="90"/>
      <c r="C2" s="90"/>
      <c r="D2" s="90"/>
      <c r="E2" s="90"/>
      <c r="F2" s="90"/>
    </row>
    <row r="4" spans="1:6" ht="12.75">
      <c r="A4" s="91" t="s">
        <v>103</v>
      </c>
      <c r="B4" s="91"/>
      <c r="C4" s="91"/>
      <c r="D4" s="91"/>
      <c r="E4" s="91"/>
      <c r="F4" s="91"/>
    </row>
    <row r="5" spans="1:6" ht="12.75">
      <c r="A5" s="92" t="s">
        <v>24</v>
      </c>
      <c r="B5" s="92"/>
      <c r="C5" s="92"/>
      <c r="D5" s="92"/>
      <c r="E5" s="92"/>
      <c r="F5" s="92"/>
    </row>
    <row r="8" spans="3:6" ht="12.75">
      <c r="C8" s="93" t="s">
        <v>62</v>
      </c>
      <c r="D8" s="94"/>
      <c r="E8" s="93" t="s">
        <v>63</v>
      </c>
      <c r="F8" s="94"/>
    </row>
    <row r="10" spans="2:6" ht="12.75">
      <c r="B10" s="25"/>
      <c r="C10" s="95" t="s">
        <v>105</v>
      </c>
      <c r="D10" s="96"/>
      <c r="E10" s="95" t="s">
        <v>104</v>
      </c>
      <c r="F10" s="96"/>
    </row>
    <row r="11" spans="2:6" ht="12.75">
      <c r="B11" s="26"/>
      <c r="C11" s="77">
        <v>38656</v>
      </c>
      <c r="D11" s="27">
        <v>38291</v>
      </c>
      <c r="E11" s="77">
        <v>38656</v>
      </c>
      <c r="F11" s="27">
        <v>38291</v>
      </c>
    </row>
    <row r="12" spans="2:6" ht="12.75">
      <c r="B12" s="28" t="s">
        <v>54</v>
      </c>
      <c r="C12" s="29" t="s">
        <v>25</v>
      </c>
      <c r="D12" s="30" t="s">
        <v>25</v>
      </c>
      <c r="E12" s="29" t="s">
        <v>25</v>
      </c>
      <c r="F12" s="30" t="s">
        <v>25</v>
      </c>
    </row>
    <row r="13" spans="2:6" ht="12.75">
      <c r="B13" s="31"/>
      <c r="C13" s="32"/>
      <c r="D13" s="33"/>
      <c r="E13" s="32"/>
      <c r="F13" s="33"/>
    </row>
    <row r="14" spans="1:6" ht="12.75">
      <c r="A14" s="2" t="s">
        <v>26</v>
      </c>
      <c r="B14" s="34" t="s">
        <v>43</v>
      </c>
      <c r="C14" s="35">
        <v>13628</v>
      </c>
      <c r="D14" s="36">
        <v>13380</v>
      </c>
      <c r="E14" s="35">
        <v>13628</v>
      </c>
      <c r="F14" s="36">
        <v>13380</v>
      </c>
    </row>
    <row r="15" spans="2:6" ht="12.75">
      <c r="B15" s="34"/>
      <c r="C15" s="35"/>
      <c r="D15" s="36"/>
      <c r="E15" s="35"/>
      <c r="F15" s="36"/>
    </row>
    <row r="16" spans="1:6" ht="12.75">
      <c r="A16" s="2" t="s">
        <v>64</v>
      </c>
      <c r="B16" s="37"/>
      <c r="C16" s="35">
        <f>-13337+128+522</f>
        <v>-12687</v>
      </c>
      <c r="D16" s="38">
        <v>-12146</v>
      </c>
      <c r="E16" s="35">
        <v>-12687</v>
      </c>
      <c r="F16" s="36">
        <v>-12146</v>
      </c>
    </row>
    <row r="17" spans="1:6" ht="12.75">
      <c r="A17" s="2" t="s">
        <v>27</v>
      </c>
      <c r="B17" s="34"/>
      <c r="C17" s="39">
        <v>128</v>
      </c>
      <c r="D17" s="40">
        <v>78</v>
      </c>
      <c r="E17" s="39">
        <v>128</v>
      </c>
      <c r="F17" s="40">
        <v>78</v>
      </c>
    </row>
    <row r="18" spans="2:6" ht="12.75">
      <c r="B18" s="34"/>
      <c r="C18" s="35"/>
      <c r="D18" s="36"/>
      <c r="E18" s="35"/>
      <c r="F18" s="36"/>
    </row>
    <row r="19" spans="1:6" ht="12.75">
      <c r="A19" s="2" t="s">
        <v>28</v>
      </c>
      <c r="B19" s="34"/>
      <c r="C19" s="35">
        <f>SUM(C14:C17)</f>
        <v>1069</v>
      </c>
      <c r="D19" s="36">
        <f>SUM(D14:D17)</f>
        <v>1312</v>
      </c>
      <c r="E19" s="35">
        <f>SUM(E14:E17)</f>
        <v>1069</v>
      </c>
      <c r="F19" s="36">
        <f>SUM(F14:F17)</f>
        <v>1312</v>
      </c>
    </row>
    <row r="20" spans="2:6" ht="12.75">
      <c r="B20" s="34"/>
      <c r="C20" s="35"/>
      <c r="D20" s="36"/>
      <c r="E20" s="35"/>
      <c r="F20" s="36"/>
    </row>
    <row r="21" spans="1:6" ht="12.75">
      <c r="A21" s="2" t="s">
        <v>65</v>
      </c>
      <c r="B21" s="34"/>
      <c r="C21" s="35">
        <v>187</v>
      </c>
      <c r="D21" s="36">
        <v>189</v>
      </c>
      <c r="E21" s="35">
        <v>187</v>
      </c>
      <c r="F21" s="36">
        <v>189</v>
      </c>
    </row>
    <row r="22" spans="2:6" ht="12.75">
      <c r="B22" s="34"/>
      <c r="C22" s="35"/>
      <c r="D22" s="36"/>
      <c r="E22" s="35"/>
      <c r="F22" s="36"/>
    </row>
    <row r="23" spans="1:6" ht="12.75">
      <c r="A23" s="2" t="s">
        <v>29</v>
      </c>
      <c r="B23" s="34"/>
      <c r="C23" s="39">
        <v>126</v>
      </c>
      <c r="D23" s="40">
        <v>296</v>
      </c>
      <c r="E23" s="39">
        <v>126</v>
      </c>
      <c r="F23" s="40">
        <v>296</v>
      </c>
    </row>
    <row r="24" spans="2:6" ht="12.75">
      <c r="B24" s="34"/>
      <c r="C24" s="35"/>
      <c r="D24" s="36"/>
      <c r="E24" s="35"/>
      <c r="F24" s="36"/>
    </row>
    <row r="25" spans="1:6" ht="12.75">
      <c r="A25" s="2" t="s">
        <v>46</v>
      </c>
      <c r="B25" s="34" t="s">
        <v>44</v>
      </c>
      <c r="C25" s="35">
        <f>SUM(C19:C23)</f>
        <v>1382</v>
      </c>
      <c r="D25" s="38">
        <f>SUM(D19:D24)</f>
        <v>1797</v>
      </c>
      <c r="E25" s="35">
        <f>SUM(E19:E23)</f>
        <v>1382</v>
      </c>
      <c r="F25" s="36">
        <f>SUM(F19:F23)</f>
        <v>1797</v>
      </c>
    </row>
    <row r="26" spans="2:6" ht="12.75">
      <c r="B26" s="34"/>
      <c r="C26" s="35"/>
      <c r="D26" s="36"/>
      <c r="E26" s="35"/>
      <c r="F26" s="36"/>
    </row>
    <row r="27" spans="1:6" ht="12.75">
      <c r="A27" s="2" t="s">
        <v>14</v>
      </c>
      <c r="B27" s="34" t="s">
        <v>45</v>
      </c>
      <c r="C27" s="35">
        <v>-280</v>
      </c>
      <c r="D27" s="36">
        <v>-445</v>
      </c>
      <c r="E27" s="35">
        <v>-280</v>
      </c>
      <c r="F27" s="36">
        <v>-445</v>
      </c>
    </row>
    <row r="28" spans="2:6" ht="12.75">
      <c r="B28" s="34"/>
      <c r="C28" s="39"/>
      <c r="D28" s="40"/>
      <c r="E28" s="39"/>
      <c r="F28" s="40"/>
    </row>
    <row r="29" spans="1:6" ht="12.75">
      <c r="A29" s="2" t="s">
        <v>47</v>
      </c>
      <c r="B29" s="34"/>
      <c r="C29" s="35">
        <f>SUM(C25:C27)</f>
        <v>1102</v>
      </c>
      <c r="D29" s="36">
        <f>SUM(D25:D28)</f>
        <v>1352</v>
      </c>
      <c r="E29" s="35">
        <f>SUM(E25:E27)</f>
        <v>1102</v>
      </c>
      <c r="F29" s="36">
        <f>SUM(F25:F28)</f>
        <v>1352</v>
      </c>
    </row>
    <row r="30" spans="2:6" ht="12.75">
      <c r="B30" s="34"/>
      <c r="C30" s="35"/>
      <c r="D30" s="36"/>
      <c r="E30" s="35"/>
      <c r="F30" s="36"/>
    </row>
    <row r="31" spans="1:6" ht="12.75">
      <c r="A31" s="2" t="s">
        <v>30</v>
      </c>
      <c r="B31" s="34"/>
      <c r="C31" s="35">
        <v>-56</v>
      </c>
      <c r="D31" s="36">
        <v>2</v>
      </c>
      <c r="E31" s="35">
        <v>-56</v>
      </c>
      <c r="F31" s="36">
        <v>2</v>
      </c>
    </row>
    <row r="32" spans="2:6" ht="12.75">
      <c r="B32" s="34"/>
      <c r="C32" s="39"/>
      <c r="D32" s="40"/>
      <c r="E32" s="39"/>
      <c r="F32" s="40"/>
    </row>
    <row r="33" spans="1:6" ht="13.5" thickBot="1">
      <c r="A33" s="2" t="s">
        <v>31</v>
      </c>
      <c r="B33" s="34"/>
      <c r="C33" s="41">
        <f>SUM(C29:C32)</f>
        <v>1046</v>
      </c>
      <c r="D33" s="42">
        <f>SUM(D29:D32)</f>
        <v>1354</v>
      </c>
      <c r="E33" s="41">
        <f>SUM(E29:E32)</f>
        <v>1046</v>
      </c>
      <c r="F33" s="42">
        <f>SUM(F29:F32)</f>
        <v>1354</v>
      </c>
    </row>
    <row r="34" spans="2:6" ht="13.5" thickTop="1">
      <c r="B34" s="34"/>
      <c r="C34" s="43"/>
      <c r="D34" s="44"/>
      <c r="E34" s="43"/>
      <c r="F34" s="44"/>
    </row>
    <row r="35" spans="1:6" ht="12.75">
      <c r="A35" s="2" t="s">
        <v>61</v>
      </c>
      <c r="B35" s="34"/>
      <c r="C35" s="45"/>
      <c r="D35" s="46"/>
      <c r="E35" s="45"/>
      <c r="F35" s="47"/>
    </row>
    <row r="36" spans="1:6" ht="12.75">
      <c r="A36" s="9" t="s">
        <v>56</v>
      </c>
      <c r="B36" s="37" t="s">
        <v>57</v>
      </c>
      <c r="C36" s="45">
        <f>+(C33/44404.7)*100</f>
        <v>2.355606501113621</v>
      </c>
      <c r="D36" s="47">
        <f>+(D33/44404.7)*100</f>
        <v>3.0492267710400025</v>
      </c>
      <c r="E36" s="46">
        <f>+(E33/44404.7)*100</f>
        <v>2.355606501113621</v>
      </c>
      <c r="F36" s="47">
        <f>+(F33/44404.7)*100</f>
        <v>3.0492267710400025</v>
      </c>
    </row>
    <row r="37" spans="1:6" ht="12.75">
      <c r="A37" s="9" t="s">
        <v>55</v>
      </c>
      <c r="B37" s="37" t="s">
        <v>58</v>
      </c>
      <c r="C37" s="78" t="s">
        <v>77</v>
      </c>
      <c r="D37" s="88" t="s">
        <v>77</v>
      </c>
      <c r="E37" s="78" t="s">
        <v>77</v>
      </c>
      <c r="F37" s="88" t="s">
        <v>77</v>
      </c>
    </row>
    <row r="38" spans="1:6" ht="12.75">
      <c r="A38" s="9"/>
      <c r="B38" s="48"/>
      <c r="C38" s="49"/>
      <c r="D38" s="50"/>
      <c r="E38" s="49"/>
      <c r="F38" s="50"/>
    </row>
    <row r="40" ht="12.75">
      <c r="A40" s="2" t="s">
        <v>75</v>
      </c>
    </row>
    <row r="41" ht="12.75">
      <c r="A41" s="2" t="s">
        <v>114</v>
      </c>
    </row>
  </sheetData>
  <mergeCells count="8">
    <mergeCell ref="A1:F1"/>
    <mergeCell ref="A2:F2"/>
    <mergeCell ref="A4:F4"/>
    <mergeCell ref="A5:F5"/>
    <mergeCell ref="C8:D8"/>
    <mergeCell ref="E8:F8"/>
    <mergeCell ref="C10:D10"/>
    <mergeCell ref="E10:F10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5">
      <selection activeCell="C25" sqref="C25"/>
    </sheetView>
  </sheetViews>
  <sheetFormatPr defaultColWidth="9.140625" defaultRowHeight="12.75"/>
  <cols>
    <col min="1" max="1" width="32.140625" style="2" customWidth="1"/>
    <col min="2" max="2" width="4.8515625" style="2" customWidth="1"/>
    <col min="3" max="3" width="11.28125" style="2" customWidth="1"/>
    <col min="4" max="4" width="8.7109375" style="2" bestFit="1" customWidth="1"/>
    <col min="5" max="5" width="10.421875" style="2" bestFit="1" customWidth="1"/>
    <col min="6" max="6" width="9.140625" style="2" bestFit="1" customWidth="1"/>
    <col min="7" max="8" width="11.28125" style="2" bestFit="1" customWidth="1"/>
    <col min="9" max="9" width="10.7109375" style="2" customWidth="1"/>
    <col min="10" max="16384" width="9.140625" style="2" customWidth="1"/>
  </cols>
  <sheetData>
    <row r="1" spans="1:10" ht="15.75">
      <c r="A1" s="89" t="s">
        <v>22</v>
      </c>
      <c r="B1" s="89"/>
      <c r="C1" s="89"/>
      <c r="D1" s="89"/>
      <c r="E1" s="89"/>
      <c r="F1" s="89"/>
      <c r="G1" s="89"/>
      <c r="H1" s="89"/>
      <c r="I1" s="63"/>
      <c r="J1" s="63"/>
    </row>
    <row r="2" spans="1:10" ht="12.75">
      <c r="A2" s="90" t="s">
        <v>23</v>
      </c>
      <c r="B2" s="90"/>
      <c r="C2" s="90"/>
      <c r="D2" s="90"/>
      <c r="E2" s="90"/>
      <c r="F2" s="90"/>
      <c r="G2" s="90"/>
      <c r="H2" s="90"/>
      <c r="I2" s="64"/>
      <c r="J2" s="64"/>
    </row>
    <row r="4" spans="1:8" ht="12.75">
      <c r="A4" s="97" t="s">
        <v>59</v>
      </c>
      <c r="B4" s="97"/>
      <c r="C4" s="97"/>
      <c r="D4" s="97"/>
      <c r="E4" s="97"/>
      <c r="F4" s="97"/>
      <c r="G4" s="97"/>
      <c r="H4" s="97"/>
    </row>
    <row r="5" spans="1:8" ht="12.75">
      <c r="A5" s="91" t="s">
        <v>106</v>
      </c>
      <c r="B5" s="91"/>
      <c r="C5" s="91"/>
      <c r="D5" s="91"/>
      <c r="E5" s="91"/>
      <c r="F5" s="91"/>
      <c r="G5" s="91"/>
      <c r="H5" s="91"/>
    </row>
    <row r="6" spans="1:8" ht="12.75">
      <c r="A6" s="92" t="s">
        <v>60</v>
      </c>
      <c r="B6" s="92"/>
      <c r="C6" s="92"/>
      <c r="D6" s="92"/>
      <c r="E6" s="92"/>
      <c r="F6" s="92"/>
      <c r="G6" s="92"/>
      <c r="H6" s="92"/>
    </row>
    <row r="8" spans="3:7" ht="12.75">
      <c r="C8" s="92" t="s">
        <v>74</v>
      </c>
      <c r="D8" s="92"/>
      <c r="E8" s="92"/>
      <c r="F8" s="92"/>
      <c r="G8" s="2" t="s">
        <v>41</v>
      </c>
    </row>
    <row r="9" ht="12.75">
      <c r="F9" s="4" t="s">
        <v>32</v>
      </c>
    </row>
    <row r="10" spans="3:8" ht="12.75">
      <c r="C10" s="4" t="s">
        <v>32</v>
      </c>
      <c r="D10" s="4" t="s">
        <v>32</v>
      </c>
      <c r="E10" s="4" t="s">
        <v>33</v>
      </c>
      <c r="F10" s="4" t="s">
        <v>34</v>
      </c>
      <c r="G10" s="4" t="s">
        <v>38</v>
      </c>
      <c r="H10" s="4"/>
    </row>
    <row r="11" spans="2:8" ht="12.75">
      <c r="B11" s="2" t="s">
        <v>49</v>
      </c>
      <c r="C11" s="7" t="s">
        <v>37</v>
      </c>
      <c r="D11" s="7" t="s">
        <v>36</v>
      </c>
      <c r="E11" s="7" t="s">
        <v>35</v>
      </c>
      <c r="F11" s="7" t="s">
        <v>35</v>
      </c>
      <c r="G11" s="7" t="s">
        <v>39</v>
      </c>
      <c r="H11" s="7" t="s">
        <v>40</v>
      </c>
    </row>
    <row r="12" spans="2:8" ht="12.75">
      <c r="B12" s="65"/>
      <c r="C12" s="8" t="s">
        <v>2</v>
      </c>
      <c r="D12" s="8" t="s">
        <v>2</v>
      </c>
      <c r="E12" s="8" t="s">
        <v>2</v>
      </c>
      <c r="F12" s="66" t="s">
        <v>2</v>
      </c>
      <c r="G12" s="8" t="s">
        <v>2</v>
      </c>
      <c r="H12" s="8" t="s">
        <v>2</v>
      </c>
    </row>
    <row r="13" spans="2:8" ht="12.75">
      <c r="B13" s="6"/>
      <c r="C13" s="7"/>
      <c r="D13" s="7"/>
      <c r="E13" s="7"/>
      <c r="F13" s="67"/>
      <c r="G13" s="7"/>
      <c r="H13" s="7"/>
    </row>
    <row r="14" spans="1:9" ht="12.75">
      <c r="A14" s="2" t="s">
        <v>100</v>
      </c>
      <c r="B14" s="6"/>
      <c r="C14" s="22">
        <v>44404700</v>
      </c>
      <c r="D14" s="22">
        <v>654456</v>
      </c>
      <c r="E14" s="22">
        <v>898395</v>
      </c>
      <c r="F14" s="68">
        <v>352000</v>
      </c>
      <c r="G14" s="22">
        <v>35599828</v>
      </c>
      <c r="H14" s="22">
        <f>SUM(C14:G14)</f>
        <v>81909379</v>
      </c>
      <c r="I14" s="5"/>
    </row>
    <row r="15" spans="2:9" ht="12.75">
      <c r="B15" s="6"/>
      <c r="C15" s="22"/>
      <c r="D15" s="22"/>
      <c r="E15" s="22"/>
      <c r="F15" s="68"/>
      <c r="G15" s="22"/>
      <c r="H15" s="22"/>
      <c r="I15" s="5"/>
    </row>
    <row r="16" spans="1:9" ht="12.75">
      <c r="A16" s="2" t="s">
        <v>107</v>
      </c>
      <c r="C16" s="69">
        <v>0</v>
      </c>
      <c r="D16" s="69">
        <v>0</v>
      </c>
      <c r="E16" s="69">
        <v>0</v>
      </c>
      <c r="F16" s="69">
        <v>0</v>
      </c>
      <c r="G16" s="69">
        <v>1353837</v>
      </c>
      <c r="H16" s="69">
        <f>+G16+F16+E16+D16+C16</f>
        <v>1353837</v>
      </c>
      <c r="I16" s="70"/>
    </row>
    <row r="17" spans="1:9" ht="12.75">
      <c r="A17" s="2" t="s">
        <v>108</v>
      </c>
      <c r="C17" s="69"/>
      <c r="D17" s="69"/>
      <c r="E17" s="69"/>
      <c r="F17" s="69"/>
      <c r="G17" s="69"/>
      <c r="H17" s="69"/>
      <c r="I17" s="70"/>
    </row>
    <row r="18" spans="3:9" ht="4.5" customHeight="1">
      <c r="C18" s="69"/>
      <c r="D18" s="69"/>
      <c r="E18" s="69"/>
      <c r="F18" s="69"/>
      <c r="G18" s="69"/>
      <c r="H18" s="69"/>
      <c r="I18" s="70"/>
    </row>
    <row r="19" spans="3:9" ht="12.75">
      <c r="C19" s="69"/>
      <c r="D19" s="69"/>
      <c r="E19" s="69"/>
      <c r="F19" s="69"/>
      <c r="G19" s="69"/>
      <c r="H19" s="69"/>
      <c r="I19" s="70"/>
    </row>
    <row r="20" spans="1:9" ht="13.5" thickBot="1">
      <c r="A20" s="2" t="s">
        <v>117</v>
      </c>
      <c r="C20" s="23">
        <f>SUM(C14:C18)</f>
        <v>44404700</v>
      </c>
      <c r="D20" s="23">
        <f>SUM(D14:D18)</f>
        <v>654456</v>
      </c>
      <c r="E20" s="23">
        <f>SUM(E14:E18)</f>
        <v>898395</v>
      </c>
      <c r="F20" s="23">
        <f>SUM(F14:F18)</f>
        <v>352000</v>
      </c>
      <c r="G20" s="23">
        <f>+G16+G14</f>
        <v>36953665</v>
      </c>
      <c r="H20" s="23">
        <f>SUM(H14:H18)</f>
        <v>83263216</v>
      </c>
      <c r="I20" s="5"/>
    </row>
    <row r="21" spans="3:9" ht="13.5" thickTop="1">
      <c r="C21" s="24"/>
      <c r="D21" s="24"/>
      <c r="E21" s="24"/>
      <c r="F21" s="24"/>
      <c r="G21" s="24"/>
      <c r="H21" s="24"/>
      <c r="I21" s="5"/>
    </row>
    <row r="22" spans="1:8" ht="12.75">
      <c r="A22" s="2" t="s">
        <v>109</v>
      </c>
      <c r="C22" s="24">
        <v>44404700</v>
      </c>
      <c r="D22" s="24">
        <v>654455.77</v>
      </c>
      <c r="E22" s="24">
        <v>898395.34</v>
      </c>
      <c r="F22" s="24">
        <v>352000</v>
      </c>
      <c r="G22" s="24">
        <v>36628558</v>
      </c>
      <c r="H22" s="24">
        <f>SUM(C22:G22)</f>
        <v>82938109.11000001</v>
      </c>
    </row>
    <row r="23" spans="3:8" ht="12.75">
      <c r="C23" s="24"/>
      <c r="D23" s="24"/>
      <c r="E23" s="24"/>
      <c r="F23" s="24"/>
      <c r="G23" s="24"/>
      <c r="H23" s="24"/>
    </row>
    <row r="24" spans="1:9" ht="12.75">
      <c r="A24" s="2" t="s">
        <v>107</v>
      </c>
      <c r="C24" s="22">
        <f>-D24</f>
        <v>0</v>
      </c>
      <c r="D24" s="71">
        <v>0</v>
      </c>
      <c r="E24" s="72">
        <v>0</v>
      </c>
      <c r="F24" s="69">
        <v>0</v>
      </c>
      <c r="G24" s="69">
        <v>1046161</v>
      </c>
      <c r="H24" s="24">
        <f>+G24</f>
        <v>1046161</v>
      </c>
      <c r="I24" s="10"/>
    </row>
    <row r="25" spans="1:9" ht="12.75">
      <c r="A25" s="2" t="s">
        <v>108</v>
      </c>
      <c r="C25" s="22"/>
      <c r="D25" s="71"/>
      <c r="E25" s="72"/>
      <c r="F25" s="69"/>
      <c r="G25" s="69"/>
      <c r="H25" s="24"/>
      <c r="I25" s="10"/>
    </row>
    <row r="26" spans="3:8" ht="4.5" customHeight="1">
      <c r="C26" s="69"/>
      <c r="D26" s="69"/>
      <c r="E26" s="69"/>
      <c r="F26" s="69"/>
      <c r="G26" s="69"/>
      <c r="H26" s="24"/>
    </row>
    <row r="27" spans="3:8" ht="12.75">
      <c r="C27" s="69"/>
      <c r="D27" s="69"/>
      <c r="E27" s="69"/>
      <c r="F27" s="69"/>
      <c r="G27" s="69"/>
      <c r="H27" s="24"/>
    </row>
    <row r="28" spans="1:8" ht="13.5" thickBot="1">
      <c r="A28" s="2" t="s">
        <v>119</v>
      </c>
      <c r="C28" s="73">
        <f>+C22</f>
        <v>44404700</v>
      </c>
      <c r="D28" s="73">
        <f>+D22</f>
        <v>654455.77</v>
      </c>
      <c r="E28" s="73">
        <f>+E22</f>
        <v>898395.34</v>
      </c>
      <c r="F28" s="73">
        <f>+F22</f>
        <v>352000</v>
      </c>
      <c r="G28" s="73">
        <f>+G22+G24</f>
        <v>37674719</v>
      </c>
      <c r="H28" s="23">
        <f>SUM(H22:H26)</f>
        <v>83984270.11000001</v>
      </c>
    </row>
    <row r="29" spans="3:8" ht="13.5" thickTop="1">
      <c r="C29" s="74"/>
      <c r="D29" s="74"/>
      <c r="E29" s="75"/>
      <c r="F29" s="74"/>
      <c r="G29" s="74"/>
      <c r="H29" s="13"/>
    </row>
    <row r="30" spans="1:8" ht="12.75">
      <c r="A30" s="6"/>
      <c r="B30" s="6"/>
      <c r="C30" s="76"/>
      <c r="D30" s="76"/>
      <c r="E30" s="76"/>
      <c r="F30" s="76"/>
      <c r="G30" s="16"/>
      <c r="H30" s="16"/>
    </row>
    <row r="31" spans="1:8" ht="12.75">
      <c r="A31" s="6"/>
      <c r="B31" s="6"/>
      <c r="C31" s="16"/>
      <c r="D31" s="16"/>
      <c r="E31" s="16"/>
      <c r="F31" s="16"/>
      <c r="G31" s="16"/>
      <c r="H31" s="16"/>
    </row>
    <row r="32" spans="1:8" ht="12.75">
      <c r="A32" s="6"/>
      <c r="B32" s="6"/>
      <c r="C32" s="16"/>
      <c r="D32" s="16"/>
      <c r="E32" s="16"/>
      <c r="F32" s="16"/>
      <c r="G32" s="16"/>
      <c r="H32" s="16"/>
    </row>
    <row r="33" spans="3:8" ht="12.75">
      <c r="C33" s="11"/>
      <c r="D33" s="11"/>
      <c r="E33" s="11"/>
      <c r="F33" s="11"/>
      <c r="G33" s="11"/>
      <c r="H33" s="11"/>
    </row>
    <row r="34" spans="3:8" ht="12.75">
      <c r="C34" s="11"/>
      <c r="D34" s="11"/>
      <c r="E34" s="11"/>
      <c r="F34" s="11"/>
      <c r="G34" s="11"/>
      <c r="H34" s="11"/>
    </row>
    <row r="36" ht="12.75">
      <c r="A36" s="2" t="s">
        <v>116</v>
      </c>
    </row>
    <row r="37" ht="12.75">
      <c r="A37" s="2" t="s">
        <v>114</v>
      </c>
    </row>
  </sheetData>
  <mergeCells count="6">
    <mergeCell ref="A6:H6"/>
    <mergeCell ref="C8:F8"/>
    <mergeCell ref="A1:H1"/>
    <mergeCell ref="A2:H2"/>
    <mergeCell ref="A4:H4"/>
    <mergeCell ref="A5:H5"/>
  </mergeCells>
  <printOptions horizontalCentered="1"/>
  <pageMargins left="0.393700787401575" right="0" top="0.984251968503937" bottom="0.984251968503937" header="0.511811023622047" footer="0.51181102362204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4"/>
  <sheetViews>
    <sheetView tabSelected="1" workbookViewId="0" topLeftCell="A22">
      <selection activeCell="G23" sqref="G23"/>
    </sheetView>
  </sheetViews>
  <sheetFormatPr defaultColWidth="9.140625" defaultRowHeight="12.75"/>
  <cols>
    <col min="1" max="1" width="3.7109375" style="2" customWidth="1"/>
    <col min="2" max="5" width="9.140625" style="2" customWidth="1"/>
    <col min="6" max="6" width="10.8515625" style="2" customWidth="1"/>
    <col min="7" max="7" width="14.8515625" style="2" bestFit="1" customWidth="1"/>
    <col min="8" max="8" width="5.7109375" style="2" customWidth="1"/>
    <col min="9" max="9" width="14.8515625" style="2" bestFit="1" customWidth="1"/>
    <col min="10" max="16384" width="9.140625" style="2" customWidth="1"/>
  </cols>
  <sheetData>
    <row r="1" spans="1:9" ht="15.75">
      <c r="A1" s="89" t="s">
        <v>22</v>
      </c>
      <c r="B1" s="89"/>
      <c r="C1" s="89"/>
      <c r="D1" s="89"/>
      <c r="E1" s="89"/>
      <c r="F1" s="89"/>
      <c r="G1" s="89"/>
      <c r="H1" s="89"/>
      <c r="I1" s="89"/>
    </row>
    <row r="2" spans="1:9" ht="12.75">
      <c r="A2" s="90" t="s">
        <v>23</v>
      </c>
      <c r="B2" s="90"/>
      <c r="C2" s="90"/>
      <c r="D2" s="90"/>
      <c r="E2" s="90"/>
      <c r="F2" s="90"/>
      <c r="G2" s="90"/>
      <c r="H2" s="90"/>
      <c r="I2" s="90"/>
    </row>
    <row r="4" spans="1:9" ht="12.75">
      <c r="A4" s="91" t="s">
        <v>48</v>
      </c>
      <c r="B4" s="91"/>
      <c r="C4" s="91"/>
      <c r="D4" s="91"/>
      <c r="E4" s="91"/>
      <c r="F4" s="91"/>
      <c r="G4" s="91"/>
      <c r="H4" s="91"/>
      <c r="I4" s="91"/>
    </row>
    <row r="5" spans="1:9" ht="12.75">
      <c r="A5" s="91" t="s">
        <v>110</v>
      </c>
      <c r="B5" s="91"/>
      <c r="C5" s="91"/>
      <c r="D5" s="91"/>
      <c r="E5" s="91"/>
      <c r="F5" s="91"/>
      <c r="G5" s="91"/>
      <c r="H5" s="91"/>
      <c r="I5" s="91"/>
    </row>
    <row r="6" spans="1:9" ht="12.75">
      <c r="A6" s="92" t="s">
        <v>60</v>
      </c>
      <c r="B6" s="92"/>
      <c r="C6" s="92"/>
      <c r="D6" s="92"/>
      <c r="E6" s="92"/>
      <c r="F6" s="92"/>
      <c r="G6" s="92"/>
      <c r="H6" s="92"/>
      <c r="I6" s="92"/>
    </row>
    <row r="7" ht="4.5" customHeight="1"/>
    <row r="8" spans="7:9" ht="12.75">
      <c r="G8" s="4" t="s">
        <v>111</v>
      </c>
      <c r="I8" s="4" t="s">
        <v>111</v>
      </c>
    </row>
    <row r="9" spans="7:9" ht="12.75">
      <c r="G9" s="14" t="s">
        <v>112</v>
      </c>
      <c r="I9" s="14" t="s">
        <v>113</v>
      </c>
    </row>
    <row r="10" spans="7:9" ht="12.75">
      <c r="G10" s="4" t="s">
        <v>2</v>
      </c>
      <c r="H10" s="15"/>
      <c r="I10" s="4" t="s">
        <v>2</v>
      </c>
    </row>
    <row r="11" spans="1:9" ht="12.75">
      <c r="A11" s="1" t="s">
        <v>66</v>
      </c>
      <c r="G11" s="17"/>
      <c r="H11" s="18"/>
      <c r="I11" s="12"/>
    </row>
    <row r="12" spans="1:9" ht="12.75">
      <c r="A12" s="2" t="s">
        <v>46</v>
      </c>
      <c r="G12" s="19">
        <v>1382491</v>
      </c>
      <c r="H12" s="18"/>
      <c r="I12" s="12">
        <v>1797463</v>
      </c>
    </row>
    <row r="13" spans="7:9" ht="12.75">
      <c r="G13" s="19"/>
      <c r="H13" s="20"/>
      <c r="I13" s="12"/>
    </row>
    <row r="14" spans="1:9" ht="13.5">
      <c r="A14" s="80" t="s">
        <v>101</v>
      </c>
      <c r="G14" s="19"/>
      <c r="H14" s="20"/>
      <c r="I14" s="12"/>
    </row>
    <row r="15" spans="1:9" ht="13.5">
      <c r="A15" s="80" t="s">
        <v>79</v>
      </c>
      <c r="B15" s="3"/>
      <c r="G15" s="19">
        <v>559959</v>
      </c>
      <c r="H15" s="20"/>
      <c r="I15" s="12">
        <v>604050</v>
      </c>
    </row>
    <row r="16" spans="1:9" ht="13.5">
      <c r="A16" s="80" t="s">
        <v>80</v>
      </c>
      <c r="B16" s="3"/>
      <c r="G16" s="21">
        <v>-126474</v>
      </c>
      <c r="H16" s="12"/>
      <c r="I16" s="12">
        <v>-296396</v>
      </c>
    </row>
    <row r="17" spans="1:9" ht="13.5">
      <c r="A17" s="80" t="s">
        <v>81</v>
      </c>
      <c r="G17" s="21">
        <v>-186881</v>
      </c>
      <c r="H17" s="12"/>
      <c r="I17" s="21">
        <v>-188659</v>
      </c>
    </row>
    <row r="18" spans="1:9" ht="13.5">
      <c r="A18" s="80" t="s">
        <v>86</v>
      </c>
      <c r="B18" s="3"/>
      <c r="G18" s="82">
        <v>-31728</v>
      </c>
      <c r="H18" s="12"/>
      <c r="I18" s="82">
        <v>0</v>
      </c>
    </row>
    <row r="19" spans="1:9" ht="4.5" customHeight="1">
      <c r="A19" s="80"/>
      <c r="B19" s="3"/>
      <c r="G19" s="21"/>
      <c r="H19" s="12"/>
      <c r="I19" s="21"/>
    </row>
    <row r="20" spans="1:9" ht="13.5">
      <c r="A20" s="80" t="s">
        <v>82</v>
      </c>
      <c r="B20" s="3"/>
      <c r="G20" s="21">
        <f>SUM(G12:G18)</f>
        <v>1597367</v>
      </c>
      <c r="H20" s="12"/>
      <c r="I20" s="21">
        <f>SUM(I12:I18)</f>
        <v>1916458</v>
      </c>
    </row>
    <row r="21" spans="1:9" ht="13.5">
      <c r="A21" s="80" t="s">
        <v>83</v>
      </c>
      <c r="G21" s="21">
        <v>2095326</v>
      </c>
      <c r="H21" s="12"/>
      <c r="I21" s="21">
        <v>1800630</v>
      </c>
    </row>
    <row r="22" spans="1:9" ht="13.5">
      <c r="A22" s="80" t="s">
        <v>4</v>
      </c>
      <c r="G22" s="21">
        <v>1936770.8</v>
      </c>
      <c r="H22" s="12"/>
      <c r="I22" s="21">
        <v>2237576</v>
      </c>
    </row>
    <row r="23" spans="1:9" ht="13.5">
      <c r="A23" s="80" t="s">
        <v>84</v>
      </c>
      <c r="G23" s="82">
        <v>-1143797</v>
      </c>
      <c r="H23" s="12"/>
      <c r="I23" s="82">
        <v>-6112263</v>
      </c>
    </row>
    <row r="24" spans="1:9" ht="4.5" customHeight="1">
      <c r="A24" s="80"/>
      <c r="G24" s="21"/>
      <c r="H24" s="12"/>
      <c r="I24" s="21"/>
    </row>
    <row r="25" spans="1:9" ht="13.5">
      <c r="A25" s="80" t="s">
        <v>71</v>
      </c>
      <c r="B25" s="3"/>
      <c r="G25" s="21">
        <f>SUM(G20:G23)</f>
        <v>4485666.8</v>
      </c>
      <c r="H25" s="12"/>
      <c r="I25" s="21">
        <f>SUM(I20:I23)</f>
        <v>-157599</v>
      </c>
    </row>
    <row r="26" spans="1:9" ht="13.5">
      <c r="A26" s="80" t="s">
        <v>87</v>
      </c>
      <c r="B26" s="3"/>
      <c r="G26" s="21">
        <v>-576650</v>
      </c>
      <c r="H26" s="12"/>
      <c r="I26" s="21">
        <v>-313220</v>
      </c>
    </row>
    <row r="27" spans="1:9" ht="13.5">
      <c r="A27" s="80" t="s">
        <v>88</v>
      </c>
      <c r="B27" s="3"/>
      <c r="G27" s="82">
        <v>315933</v>
      </c>
      <c r="H27" s="12"/>
      <c r="I27" s="82">
        <v>0</v>
      </c>
    </row>
    <row r="28" spans="1:9" ht="4.5" customHeight="1">
      <c r="A28" s="80"/>
      <c r="B28" s="3"/>
      <c r="G28" s="21"/>
      <c r="H28" s="12"/>
      <c r="I28" s="21"/>
    </row>
    <row r="29" spans="1:9" ht="13.5">
      <c r="A29" s="80" t="s">
        <v>89</v>
      </c>
      <c r="B29" s="3"/>
      <c r="G29" s="82">
        <f>SUM(G25:G27)</f>
        <v>4224949.8</v>
      </c>
      <c r="H29" s="12"/>
      <c r="I29" s="82">
        <f>SUM(I25:I27)</f>
        <v>-470819</v>
      </c>
    </row>
    <row r="30" spans="1:9" ht="13.5">
      <c r="A30" s="80"/>
      <c r="G30" s="21"/>
      <c r="H30" s="12"/>
      <c r="I30" s="21"/>
    </row>
    <row r="31" spans="1:9" ht="15">
      <c r="A31" s="79" t="s">
        <v>72</v>
      </c>
      <c r="G31" s="21"/>
      <c r="H31" s="12"/>
      <c r="I31" s="21"/>
    </row>
    <row r="32" spans="1:9" ht="13.5">
      <c r="A32" s="80" t="s">
        <v>90</v>
      </c>
      <c r="B32" s="3"/>
      <c r="G32" s="21">
        <v>0</v>
      </c>
      <c r="H32" s="12"/>
      <c r="I32" s="21">
        <v>210000</v>
      </c>
    </row>
    <row r="33" spans="1:9" ht="13.5">
      <c r="A33" s="80" t="s">
        <v>67</v>
      </c>
      <c r="B33" s="3"/>
      <c r="G33" s="21">
        <v>186881</v>
      </c>
      <c r="H33" s="12"/>
      <c r="I33" s="21">
        <v>188659</v>
      </c>
    </row>
    <row r="34" spans="1:9" ht="13.5">
      <c r="A34" s="80" t="s">
        <v>92</v>
      </c>
      <c r="B34" s="3"/>
      <c r="G34" s="21">
        <v>-164313</v>
      </c>
      <c r="H34" s="12"/>
      <c r="I34" s="21">
        <v>-789997</v>
      </c>
    </row>
    <row r="35" spans="1:9" ht="13.5">
      <c r="A35" s="80" t="s">
        <v>91</v>
      </c>
      <c r="B35" s="3"/>
      <c r="G35" s="82">
        <v>32000</v>
      </c>
      <c r="H35" s="12"/>
      <c r="I35" s="82">
        <v>0</v>
      </c>
    </row>
    <row r="36" spans="1:9" ht="4.5" customHeight="1">
      <c r="A36" s="80"/>
      <c r="G36" s="21"/>
      <c r="H36" s="12"/>
      <c r="I36" s="21"/>
    </row>
    <row r="37" spans="1:9" ht="13.5">
      <c r="A37" s="80" t="s">
        <v>93</v>
      </c>
      <c r="G37" s="82">
        <f>SUM(G32:G36)</f>
        <v>54568</v>
      </c>
      <c r="H37" s="12"/>
      <c r="I37" s="82">
        <f>SUM(I32:I36)</f>
        <v>-391338</v>
      </c>
    </row>
    <row r="38" spans="1:9" ht="13.5">
      <c r="A38" s="80"/>
      <c r="G38" s="21"/>
      <c r="H38" s="12"/>
      <c r="I38" s="21"/>
    </row>
    <row r="39" spans="1:9" ht="15">
      <c r="A39" s="79" t="s">
        <v>73</v>
      </c>
      <c r="G39" s="21"/>
      <c r="H39" s="12"/>
      <c r="I39" s="21"/>
    </row>
    <row r="40" spans="1:9" ht="13.5">
      <c r="A40" s="80" t="s">
        <v>85</v>
      </c>
      <c r="G40" s="82">
        <v>0</v>
      </c>
      <c r="H40" s="12"/>
      <c r="I40" s="82">
        <v>0</v>
      </c>
    </row>
    <row r="41" spans="1:9" ht="4.5" customHeight="1">
      <c r="A41" s="80"/>
      <c r="G41" s="21"/>
      <c r="H41" s="12"/>
      <c r="I41" s="21"/>
    </row>
    <row r="42" spans="1:9" ht="13.5">
      <c r="A42" s="80" t="s">
        <v>68</v>
      </c>
      <c r="G42" s="82">
        <f>SUM(G40:G41)</f>
        <v>0</v>
      </c>
      <c r="H42" s="12"/>
      <c r="I42" s="87">
        <f>SUM(I40:I41)</f>
        <v>0</v>
      </c>
    </row>
    <row r="43" spans="1:9" ht="13.5">
      <c r="A43" s="80"/>
      <c r="G43" s="21"/>
      <c r="H43" s="12"/>
      <c r="I43" s="12"/>
    </row>
    <row r="44" spans="1:9" ht="15">
      <c r="A44" s="79" t="s">
        <v>94</v>
      </c>
      <c r="G44" s="21"/>
      <c r="H44" s="12"/>
      <c r="I44" s="22"/>
    </row>
    <row r="45" spans="1:9" ht="15">
      <c r="A45" s="79" t="s">
        <v>95</v>
      </c>
      <c r="G45" s="21">
        <f>+G42+G37+G29</f>
        <v>4279517.8</v>
      </c>
      <c r="H45" s="12"/>
      <c r="I45" s="21">
        <f>+I42+I37+I29</f>
        <v>-862157</v>
      </c>
    </row>
    <row r="46" spans="1:9" ht="15">
      <c r="A46" s="79" t="s">
        <v>96</v>
      </c>
      <c r="G46" s="21"/>
      <c r="H46" s="12"/>
      <c r="I46" s="22"/>
    </row>
    <row r="47" spans="1:9" ht="15">
      <c r="A47" s="79" t="s">
        <v>97</v>
      </c>
      <c r="G47" s="83">
        <v>31670061</v>
      </c>
      <c r="H47" s="6"/>
      <c r="I47" s="84">
        <v>32358257</v>
      </c>
    </row>
    <row r="48" spans="1:9" ht="15">
      <c r="A48" s="79" t="s">
        <v>98</v>
      </c>
      <c r="G48" s="81"/>
      <c r="H48" s="6"/>
      <c r="I48" s="11"/>
    </row>
    <row r="49" spans="1:9" ht="15.75" thickBot="1">
      <c r="A49" s="79" t="s">
        <v>97</v>
      </c>
      <c r="G49" s="85">
        <f>SUM(G45:G47)</f>
        <v>35949578.8</v>
      </c>
      <c r="H49" s="6"/>
      <c r="I49" s="86">
        <f>SUM(I45:I47)</f>
        <v>31496100</v>
      </c>
    </row>
    <row r="50" spans="1:9" ht="4.5" customHeight="1" thickTop="1">
      <c r="A50" s="80"/>
      <c r="G50" s="81"/>
      <c r="H50" s="6"/>
      <c r="I50" s="11"/>
    </row>
    <row r="51" spans="1:9" ht="13.5">
      <c r="A51" s="80" t="s">
        <v>99</v>
      </c>
      <c r="G51" s="81"/>
      <c r="H51" s="6"/>
      <c r="I51" s="11"/>
    </row>
    <row r="52" spans="1:9" ht="13.5">
      <c r="A52" s="80" t="s">
        <v>114</v>
      </c>
      <c r="G52" s="81"/>
      <c r="H52" s="6"/>
      <c r="I52" s="11"/>
    </row>
    <row r="53" spans="7:9" ht="12.75">
      <c r="G53" s="81"/>
      <c r="H53" s="6"/>
      <c r="I53" s="11"/>
    </row>
    <row r="54" spans="7:9" ht="12.75">
      <c r="G54" s="81"/>
      <c r="H54" s="6"/>
      <c r="I54" s="11"/>
    </row>
    <row r="55" spans="7:9" ht="12.75">
      <c r="G55" s="6"/>
      <c r="H55" s="6"/>
      <c r="I55" s="11"/>
    </row>
    <row r="56" spans="7:9" ht="12.75">
      <c r="G56" s="6"/>
      <c r="H56" s="6"/>
      <c r="I56" s="11"/>
    </row>
    <row r="57" spans="7:9" ht="12.75">
      <c r="G57" s="6"/>
      <c r="H57" s="6"/>
      <c r="I57" s="11"/>
    </row>
    <row r="58" ht="12.75">
      <c r="I58" s="10"/>
    </row>
    <row r="59" ht="12.75">
      <c r="I59" s="10"/>
    </row>
    <row r="60" ht="12.75">
      <c r="I60" s="10"/>
    </row>
    <row r="61" ht="12.75">
      <c r="I61" s="10"/>
    </row>
    <row r="62" ht="12.75">
      <c r="I62" s="10"/>
    </row>
    <row r="63" ht="12.75">
      <c r="I63" s="10"/>
    </row>
    <row r="64" ht="12.75">
      <c r="I64" s="10"/>
    </row>
    <row r="65" ht="12.75">
      <c r="I65" s="10"/>
    </row>
    <row r="66" ht="12.75">
      <c r="I66" s="10"/>
    </row>
    <row r="67" ht="12.75">
      <c r="I67" s="10"/>
    </row>
    <row r="68" ht="12.75">
      <c r="I68" s="10"/>
    </row>
    <row r="69" ht="12.75">
      <c r="I69" s="10"/>
    </row>
    <row r="70" ht="12.75">
      <c r="I70" s="10"/>
    </row>
    <row r="71" ht="12.75">
      <c r="I71" s="10"/>
    </row>
    <row r="72" ht="12.75">
      <c r="I72" s="10"/>
    </row>
    <row r="73" ht="12.75">
      <c r="I73" s="10"/>
    </row>
    <row r="74" ht="12.75">
      <c r="I74" s="10"/>
    </row>
    <row r="75" ht="12.75">
      <c r="I75" s="10"/>
    </row>
    <row r="76" ht="12.75">
      <c r="I76" s="10"/>
    </row>
    <row r="77" ht="12.75">
      <c r="I77" s="10"/>
    </row>
    <row r="78" ht="12.75">
      <c r="I78" s="10"/>
    </row>
    <row r="79" ht="12.75">
      <c r="I79" s="10"/>
    </row>
    <row r="80" ht="12.75">
      <c r="I80" s="10"/>
    </row>
    <row r="81" ht="12.75">
      <c r="I81" s="10"/>
    </row>
    <row r="82" ht="12.75">
      <c r="I82" s="10"/>
    </row>
    <row r="83" ht="12.75">
      <c r="I83" s="10"/>
    </row>
    <row r="84" ht="12.75">
      <c r="I84" s="10"/>
    </row>
    <row r="85" ht="12.75">
      <c r="I85" s="10"/>
    </row>
    <row r="86" ht="12.75">
      <c r="I86" s="10"/>
    </row>
    <row r="87" ht="12.75">
      <c r="I87" s="10"/>
    </row>
    <row r="88" ht="12.75">
      <c r="I88" s="10"/>
    </row>
    <row r="89" ht="12.75">
      <c r="I89" s="10"/>
    </row>
    <row r="90" ht="12.75">
      <c r="I90" s="10"/>
    </row>
    <row r="91" ht="12.75">
      <c r="I91" s="10"/>
    </row>
    <row r="92" ht="12.75">
      <c r="I92" s="10"/>
    </row>
    <row r="93" ht="12.75">
      <c r="I93" s="10"/>
    </row>
    <row r="94" ht="12.75">
      <c r="I94" s="10"/>
    </row>
    <row r="95" ht="12.75">
      <c r="I95" s="10"/>
    </row>
    <row r="96" ht="12.75">
      <c r="I96" s="10"/>
    </row>
    <row r="97" ht="12.75">
      <c r="I97" s="10"/>
    </row>
    <row r="98" ht="12.75">
      <c r="I98" s="10"/>
    </row>
    <row r="99" ht="12.75">
      <c r="I99" s="10"/>
    </row>
    <row r="100" ht="12.75">
      <c r="I100" s="10"/>
    </row>
    <row r="101" ht="12.75">
      <c r="I101" s="10"/>
    </row>
    <row r="102" ht="12.75">
      <c r="I102" s="10"/>
    </row>
    <row r="103" ht="12.75">
      <c r="I103" s="10"/>
    </row>
    <row r="104" ht="12.75">
      <c r="I104" s="10"/>
    </row>
    <row r="105" ht="12.75">
      <c r="I105" s="10"/>
    </row>
    <row r="106" ht="12.75">
      <c r="I106" s="10"/>
    </row>
    <row r="107" ht="12.75">
      <c r="I107" s="10"/>
    </row>
    <row r="108" ht="12.75">
      <c r="I108" s="10"/>
    </row>
    <row r="109" ht="12.75">
      <c r="I109" s="10"/>
    </row>
    <row r="110" ht="12.75">
      <c r="I110" s="10"/>
    </row>
    <row r="111" ht="12.75">
      <c r="I111" s="10"/>
    </row>
    <row r="112" ht="12.75">
      <c r="I112" s="10"/>
    </row>
    <row r="113" ht="12.75">
      <c r="I113" s="10"/>
    </row>
    <row r="114" ht="12.75">
      <c r="I114" s="10"/>
    </row>
    <row r="115" ht="12.75">
      <c r="I115" s="10"/>
    </row>
    <row r="116" ht="12.75">
      <c r="I116" s="10"/>
    </row>
    <row r="117" ht="12.75">
      <c r="I117" s="10"/>
    </row>
    <row r="118" ht="12.75">
      <c r="I118" s="10"/>
    </row>
    <row r="119" ht="12.75">
      <c r="I119" s="10"/>
    </row>
    <row r="120" ht="12.75">
      <c r="I120" s="10"/>
    </row>
    <row r="121" ht="12.75">
      <c r="I121" s="10"/>
    </row>
    <row r="122" ht="12.75">
      <c r="I122" s="10"/>
    </row>
    <row r="123" ht="12.75">
      <c r="I123" s="10"/>
    </row>
    <row r="124" ht="12.75">
      <c r="I124" s="10"/>
    </row>
    <row r="125" ht="12.75">
      <c r="I125" s="10"/>
    </row>
    <row r="126" ht="12.75">
      <c r="I126" s="10"/>
    </row>
    <row r="127" ht="12.75">
      <c r="I127" s="10"/>
    </row>
    <row r="128" ht="12.75">
      <c r="I128" s="10"/>
    </row>
    <row r="129" ht="12.75">
      <c r="I129" s="10"/>
    </row>
    <row r="130" ht="12.75">
      <c r="I130" s="10"/>
    </row>
    <row r="131" ht="12.75">
      <c r="I131" s="10"/>
    </row>
    <row r="132" ht="12.75">
      <c r="I132" s="10"/>
    </row>
    <row r="133" ht="12.75">
      <c r="I133" s="10"/>
    </row>
    <row r="134" ht="12.75">
      <c r="I134" s="10"/>
    </row>
    <row r="135" ht="12.75">
      <c r="I135" s="10"/>
    </row>
    <row r="136" ht="12.75">
      <c r="I136" s="10"/>
    </row>
    <row r="137" ht="12.75">
      <c r="I137" s="10"/>
    </row>
    <row r="138" ht="12.75">
      <c r="I138" s="10"/>
    </row>
    <row r="139" ht="12.75">
      <c r="I139" s="10"/>
    </row>
    <row r="140" ht="12.75">
      <c r="I140" s="10"/>
    </row>
    <row r="141" ht="12.75">
      <c r="I141" s="10"/>
    </row>
    <row r="142" ht="12.75">
      <c r="I142" s="10"/>
    </row>
    <row r="143" ht="12.75">
      <c r="I143" s="10"/>
    </row>
    <row r="144" ht="12.75">
      <c r="I144" s="10"/>
    </row>
    <row r="145" ht="12.75">
      <c r="I145" s="10"/>
    </row>
    <row r="146" ht="12.75">
      <c r="I146" s="10"/>
    </row>
    <row r="147" ht="12.75">
      <c r="I147" s="10"/>
    </row>
    <row r="148" ht="12.75">
      <c r="I148" s="10"/>
    </row>
    <row r="149" ht="12.75">
      <c r="I149" s="10"/>
    </row>
    <row r="150" ht="12.75">
      <c r="I150" s="10"/>
    </row>
    <row r="151" ht="12.75">
      <c r="I151" s="10"/>
    </row>
    <row r="152" ht="12.75">
      <c r="I152" s="10"/>
    </row>
    <row r="153" ht="12.75">
      <c r="I153" s="10"/>
    </row>
    <row r="154" ht="12.75">
      <c r="I154" s="10"/>
    </row>
    <row r="155" ht="12.75">
      <c r="I155" s="10"/>
    </row>
    <row r="156" ht="12.75">
      <c r="I156" s="10"/>
    </row>
    <row r="157" ht="12.75">
      <c r="I157" s="10"/>
    </row>
    <row r="158" ht="12.75">
      <c r="I158" s="10"/>
    </row>
    <row r="159" ht="12.75">
      <c r="I159" s="10"/>
    </row>
    <row r="160" ht="12.75">
      <c r="I160" s="10"/>
    </row>
    <row r="161" ht="12.75">
      <c r="I161" s="10"/>
    </row>
    <row r="162" ht="12.75">
      <c r="I162" s="10"/>
    </row>
    <row r="163" ht="12.75">
      <c r="I163" s="10"/>
    </row>
    <row r="164" ht="12.75">
      <c r="I164" s="10"/>
    </row>
    <row r="165" ht="12.75">
      <c r="I165" s="10"/>
    </row>
    <row r="166" ht="12.75">
      <c r="I166" s="10"/>
    </row>
    <row r="167" ht="12.75">
      <c r="I167" s="10"/>
    </row>
    <row r="168" ht="12.75">
      <c r="I168" s="10"/>
    </row>
    <row r="169" ht="12.75">
      <c r="I169" s="10"/>
    </row>
    <row r="170" ht="12.75">
      <c r="I170" s="10"/>
    </row>
    <row r="171" ht="12.75">
      <c r="I171" s="10"/>
    </row>
    <row r="172" ht="12.75">
      <c r="I172" s="10"/>
    </row>
    <row r="173" ht="12.75">
      <c r="I173" s="10"/>
    </row>
    <row r="174" ht="12.75">
      <c r="I174" s="10"/>
    </row>
    <row r="175" ht="12.75">
      <c r="I175" s="10"/>
    </row>
    <row r="176" ht="12.75">
      <c r="I176" s="10"/>
    </row>
    <row r="177" ht="12.75">
      <c r="I177" s="10"/>
    </row>
    <row r="178" ht="12.75">
      <c r="I178" s="10"/>
    </row>
    <row r="179" ht="12.75">
      <c r="I179" s="10"/>
    </row>
    <row r="180" ht="12.75">
      <c r="I180" s="10"/>
    </row>
    <row r="181" ht="12.75">
      <c r="I181" s="10"/>
    </row>
    <row r="182" ht="12.75">
      <c r="I182" s="10"/>
    </row>
    <row r="183" ht="12.75">
      <c r="I183" s="10"/>
    </row>
    <row r="184" ht="12.75">
      <c r="I184" s="10"/>
    </row>
    <row r="185" ht="12.75">
      <c r="I185" s="10"/>
    </row>
    <row r="186" ht="12.75">
      <c r="I186" s="10"/>
    </row>
    <row r="187" ht="12.75">
      <c r="I187" s="10"/>
    </row>
    <row r="188" ht="12.75">
      <c r="I188" s="10"/>
    </row>
    <row r="189" ht="12.75">
      <c r="I189" s="10"/>
    </row>
    <row r="190" ht="12.75">
      <c r="I190" s="10"/>
    </row>
    <row r="191" ht="12.75">
      <c r="I191" s="10"/>
    </row>
    <row r="192" ht="12.75">
      <c r="I192" s="10"/>
    </row>
    <row r="193" ht="12.75">
      <c r="I193" s="10"/>
    </row>
    <row r="194" ht="12.75">
      <c r="I194" s="10"/>
    </row>
    <row r="195" ht="12.75">
      <c r="I195" s="10"/>
    </row>
    <row r="196" ht="12.75">
      <c r="I196" s="10"/>
    </row>
    <row r="197" ht="12.75">
      <c r="I197" s="10"/>
    </row>
    <row r="198" ht="12.75">
      <c r="I198" s="10"/>
    </row>
    <row r="199" ht="12.75">
      <c r="I199" s="10"/>
    </row>
    <row r="200" ht="12.75">
      <c r="I200" s="10"/>
    </row>
    <row r="201" ht="12.75">
      <c r="I201" s="10"/>
    </row>
    <row r="202" ht="12.75">
      <c r="I202" s="10"/>
    </row>
    <row r="203" ht="12.75">
      <c r="I203" s="10"/>
    </row>
    <row r="204" ht="12.75">
      <c r="I204" s="10"/>
    </row>
    <row r="205" ht="12.75">
      <c r="I205" s="10"/>
    </row>
    <row r="206" ht="12.75">
      <c r="I206" s="10"/>
    </row>
    <row r="207" ht="12.75">
      <c r="I207" s="10"/>
    </row>
    <row r="208" ht="12.75">
      <c r="I208" s="10"/>
    </row>
    <row r="209" ht="12.75">
      <c r="I209" s="10"/>
    </row>
    <row r="210" ht="12.75">
      <c r="I210" s="10"/>
    </row>
    <row r="211" ht="12.75">
      <c r="I211" s="10"/>
    </row>
    <row r="212" ht="12.75">
      <c r="I212" s="10"/>
    </row>
    <row r="213" ht="12.75">
      <c r="I213" s="10"/>
    </row>
    <row r="214" ht="12.75">
      <c r="I214" s="10"/>
    </row>
    <row r="215" ht="12.75">
      <c r="I215" s="10"/>
    </row>
    <row r="216" ht="12.75">
      <c r="I216" s="10"/>
    </row>
    <row r="217" ht="12.75">
      <c r="I217" s="10"/>
    </row>
    <row r="218" ht="12.75">
      <c r="I218" s="10"/>
    </row>
    <row r="219" ht="12.75">
      <c r="I219" s="10"/>
    </row>
    <row r="220" ht="12.75">
      <c r="I220" s="10"/>
    </row>
    <row r="221" ht="12.75">
      <c r="I221" s="10"/>
    </row>
    <row r="222" ht="12.75">
      <c r="I222" s="10"/>
    </row>
    <row r="223" ht="12.75">
      <c r="I223" s="10"/>
    </row>
    <row r="224" ht="12.75">
      <c r="I224" s="10"/>
    </row>
    <row r="225" ht="12.75">
      <c r="I225" s="10"/>
    </row>
    <row r="226" ht="12.75">
      <c r="I226" s="10"/>
    </row>
    <row r="227" ht="12.75">
      <c r="I227" s="10"/>
    </row>
    <row r="228" ht="12.75">
      <c r="I228" s="10"/>
    </row>
    <row r="229" ht="12.75">
      <c r="I229" s="10"/>
    </row>
    <row r="230" ht="12.75">
      <c r="I230" s="10"/>
    </row>
    <row r="231" ht="12.75">
      <c r="I231" s="10"/>
    </row>
    <row r="232" ht="12.75">
      <c r="I232" s="10"/>
    </row>
    <row r="233" ht="12.75">
      <c r="I233" s="10"/>
    </row>
    <row r="234" ht="12.75">
      <c r="I234" s="10"/>
    </row>
    <row r="235" ht="12.75">
      <c r="I235" s="10"/>
    </row>
    <row r="236" ht="12.75">
      <c r="I236" s="10"/>
    </row>
    <row r="237" ht="12.75">
      <c r="I237" s="10"/>
    </row>
    <row r="238" ht="12.75">
      <c r="I238" s="10"/>
    </row>
    <row r="239" ht="12.75">
      <c r="I239" s="10"/>
    </row>
    <row r="240" ht="12.75">
      <c r="I240" s="10"/>
    </row>
    <row r="241" ht="12.75">
      <c r="I241" s="10"/>
    </row>
    <row r="242" ht="12.75">
      <c r="I242" s="10"/>
    </row>
    <row r="243" ht="12.75">
      <c r="I243" s="10"/>
    </row>
    <row r="244" ht="12.75">
      <c r="I244" s="10"/>
    </row>
    <row r="245" ht="12.75">
      <c r="I245" s="10"/>
    </row>
    <row r="246" ht="12.75">
      <c r="I246" s="10"/>
    </row>
    <row r="247" ht="12.75">
      <c r="I247" s="10"/>
    </row>
    <row r="248" ht="12.75">
      <c r="I248" s="10"/>
    </row>
    <row r="249" ht="12.75">
      <c r="I249" s="10"/>
    </row>
    <row r="250" ht="12.75">
      <c r="I250" s="10"/>
    </row>
    <row r="251" ht="12.75">
      <c r="I251" s="10"/>
    </row>
    <row r="252" ht="12.75">
      <c r="I252" s="10"/>
    </row>
    <row r="253" ht="12.75">
      <c r="I253" s="10"/>
    </row>
    <row r="254" ht="12.75">
      <c r="I254" s="10"/>
    </row>
    <row r="255" ht="12.75">
      <c r="I255" s="10"/>
    </row>
    <row r="256" ht="12.75">
      <c r="I256" s="10"/>
    </row>
    <row r="257" ht="12.75">
      <c r="I257" s="10"/>
    </row>
    <row r="258" ht="12.75">
      <c r="I258" s="10"/>
    </row>
    <row r="259" ht="12.75">
      <c r="I259" s="10"/>
    </row>
    <row r="260" ht="12.75">
      <c r="I260" s="10"/>
    </row>
    <row r="261" ht="12.75">
      <c r="I261" s="10"/>
    </row>
    <row r="262" ht="12.75">
      <c r="I262" s="10"/>
    </row>
    <row r="263" ht="12.75">
      <c r="I263" s="10"/>
    </row>
    <row r="264" ht="12.75">
      <c r="I264" s="10"/>
    </row>
    <row r="265" ht="12.75">
      <c r="I265" s="10"/>
    </row>
    <row r="266" ht="12.75">
      <c r="I266" s="10"/>
    </row>
    <row r="267" ht="12.75">
      <c r="I267" s="10"/>
    </row>
    <row r="268" ht="12.75">
      <c r="I268" s="10"/>
    </row>
    <row r="269" ht="12.75">
      <c r="I269" s="10"/>
    </row>
    <row r="270" ht="12.75">
      <c r="I270" s="10"/>
    </row>
    <row r="271" ht="12.75">
      <c r="I271" s="10"/>
    </row>
    <row r="272" ht="12.75">
      <c r="I272" s="10"/>
    </row>
    <row r="273" ht="12.75">
      <c r="I273" s="10"/>
    </row>
    <row r="274" ht="12.75">
      <c r="I274" s="10"/>
    </row>
    <row r="275" ht="12.75">
      <c r="I275" s="10"/>
    </row>
    <row r="276" ht="12.75">
      <c r="I276" s="10"/>
    </row>
    <row r="277" ht="12.75">
      <c r="I277" s="10"/>
    </row>
    <row r="278" ht="12.75">
      <c r="I278" s="10"/>
    </row>
    <row r="279" ht="12.75">
      <c r="I279" s="10"/>
    </row>
    <row r="280" ht="12.75">
      <c r="I280" s="10"/>
    </row>
    <row r="281" ht="12.75">
      <c r="I281" s="10"/>
    </row>
    <row r="282" ht="12.75">
      <c r="I282" s="10"/>
    </row>
    <row r="283" ht="12.75">
      <c r="I283" s="10"/>
    </row>
    <row r="284" ht="12.75">
      <c r="I284" s="10"/>
    </row>
    <row r="285" ht="12.75">
      <c r="I285" s="10"/>
    </row>
    <row r="286" ht="12.75">
      <c r="I286" s="10"/>
    </row>
    <row r="287" ht="12.75">
      <c r="I287" s="10"/>
    </row>
    <row r="288" ht="12.75">
      <c r="I288" s="10"/>
    </row>
    <row r="289" ht="12.75">
      <c r="I289" s="10"/>
    </row>
    <row r="290" ht="12.75">
      <c r="I290" s="10"/>
    </row>
    <row r="291" ht="12.75">
      <c r="I291" s="10"/>
    </row>
    <row r="292" ht="12.75">
      <c r="I292" s="10"/>
    </row>
    <row r="293" ht="12.75">
      <c r="I293" s="10"/>
    </row>
    <row r="294" ht="12.75">
      <c r="I294" s="10"/>
    </row>
    <row r="295" ht="12.75">
      <c r="I295" s="10"/>
    </row>
    <row r="296" ht="12.75">
      <c r="I296" s="10"/>
    </row>
    <row r="297" ht="12.75">
      <c r="I297" s="10"/>
    </row>
    <row r="298" ht="12.75">
      <c r="I298" s="10"/>
    </row>
    <row r="299" ht="12.75">
      <c r="I299" s="10"/>
    </row>
    <row r="300" ht="12.75">
      <c r="I300" s="10"/>
    </row>
    <row r="301" ht="12.75">
      <c r="I301" s="10"/>
    </row>
    <row r="302" ht="12.75">
      <c r="I302" s="10"/>
    </row>
    <row r="303" ht="12.75">
      <c r="I303" s="10"/>
    </row>
    <row r="304" ht="12.75">
      <c r="I304" s="10"/>
    </row>
  </sheetData>
  <mergeCells count="5">
    <mergeCell ref="A5:I5"/>
    <mergeCell ref="A6:I6"/>
    <mergeCell ref="A1:I1"/>
    <mergeCell ref="A2:I2"/>
    <mergeCell ref="A4:I4"/>
  </mergeCells>
  <printOptions horizontalCentered="1"/>
  <pageMargins left="0.84" right="0.393700787401575" top="0.708661417322835" bottom="0.708661417322835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Multi-Code Electronics Indust</dc:creator>
  <cp:keywords/>
  <dc:description/>
  <cp:lastModifiedBy> </cp:lastModifiedBy>
  <cp:lastPrinted>2005-12-16T20:34:12Z</cp:lastPrinted>
  <dcterms:created xsi:type="dcterms:W3CDTF">2005-04-05T09:22:45Z</dcterms:created>
  <dcterms:modified xsi:type="dcterms:W3CDTF">2005-12-21T16:01:31Z</dcterms:modified>
  <cp:category/>
  <cp:version/>
  <cp:contentType/>
  <cp:contentStatus/>
</cp:coreProperties>
</file>